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baf44fd52992c9/Desktop/JCZ Consults/Families First TA Contracts/COVID Budget Tool/"/>
    </mc:Choice>
  </mc:AlternateContent>
  <xr:revisionPtr revIDLastSave="5" documentId="8_{C00547FD-8AB0-40FD-A705-FDEDBC732311}" xr6:coauthVersionLast="45" xr6:coauthVersionMax="45" xr10:uidLastSave="{B9054307-BDF2-4D38-870F-C818B67796A4}"/>
  <bookViews>
    <workbookView xWindow="-120" yWindow="-120" windowWidth="20730" windowHeight="11160" activeTab="2" xr2:uid="{1EDF1633-05E3-433E-8727-671790460917}"/>
  </bookViews>
  <sheets>
    <sheet name="Sheet1" sheetId="6" r:id="rId1"/>
    <sheet name="Child Welfare Reimbursed" sheetId="1" r:id="rId2"/>
    <sheet name="Staff Reductions Increase Costs" sheetId="2" r:id="rId3"/>
    <sheet name="Prevention Services Reimbursed" sheetId="3" r:id="rId4"/>
    <sheet name="Impact on Outcomes for Children" sheetId="4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" l="1"/>
  <c r="C5" i="3" s="1"/>
  <c r="E5" i="3" s="1"/>
  <c r="K8" i="2"/>
  <c r="C4" i="3" s="1"/>
  <c r="E4" i="3" s="1"/>
  <c r="B9" i="1"/>
  <c r="D4" i="3" l="1"/>
  <c r="D5" i="3"/>
  <c r="I12" i="1"/>
  <c r="B29" i="1"/>
  <c r="B23" i="1"/>
  <c r="I10" i="1" s="1"/>
  <c r="B16" i="1"/>
  <c r="I8" i="1" s="1"/>
  <c r="I6" i="1"/>
  <c r="B33" i="2"/>
  <c r="B32" i="2"/>
  <c r="B31" i="2"/>
  <c r="B30" i="2"/>
  <c r="B29" i="2"/>
  <c r="D13" i="2"/>
  <c r="E12" i="2"/>
  <c r="E7" i="2"/>
  <c r="E8" i="2"/>
  <c r="E10" i="2"/>
  <c r="E11" i="2"/>
  <c r="E6" i="2"/>
  <c r="B13" i="2"/>
  <c r="C11" i="2" s="1"/>
  <c r="D32" i="2" l="1"/>
  <c r="C32" i="2"/>
  <c r="B24" i="2"/>
  <c r="B25" i="2"/>
  <c r="B22" i="2"/>
  <c r="E13" i="2"/>
  <c r="C22" i="2" s="1"/>
  <c r="B23" i="2"/>
  <c r="B21" i="2"/>
  <c r="I14" i="1"/>
  <c r="K14" i="1" s="1"/>
  <c r="K12" i="1"/>
  <c r="K8" i="1"/>
  <c r="K10" i="1"/>
  <c r="C12" i="2"/>
  <c r="C6" i="2"/>
  <c r="C13" i="2" s="1"/>
  <c r="C10" i="2"/>
  <c r="C7" i="2"/>
  <c r="C8" i="2"/>
  <c r="C9" i="2"/>
  <c r="C30" i="2" l="1"/>
  <c r="D30" i="2" s="1"/>
  <c r="C29" i="2"/>
  <c r="D29" i="2" s="1"/>
  <c r="C33" i="2"/>
  <c r="D33" i="2" s="1"/>
  <c r="C31" i="2"/>
  <c r="D31" i="2" s="1"/>
  <c r="C25" i="2"/>
  <c r="D25" i="2" s="1"/>
  <c r="D22" i="2"/>
  <c r="C23" i="2"/>
  <c r="K5" i="2"/>
  <c r="C24" i="2"/>
  <c r="D24" i="2" s="1"/>
  <c r="C21" i="2"/>
  <c r="D21" i="2" s="1"/>
  <c r="D23" i="2"/>
  <c r="G24" i="2" l="1"/>
  <c r="G26" i="2"/>
</calcChain>
</file>

<file path=xl/sharedStrings.xml><?xml version="1.0" encoding="utf-8"?>
<sst xmlns="http://schemas.openxmlformats.org/spreadsheetml/2006/main" count="127" uniqueCount="94">
  <si>
    <t xml:space="preserve">Slide 2: Child Welfare Is Reimbursed </t>
  </si>
  <si>
    <t>Slide 3:  Staff Reductions Will Increase Foster Care</t>
  </si>
  <si>
    <t>Slide 4:  Prevention Services Are Reimbursed</t>
  </si>
  <si>
    <t>Slide 5: Cuts in Child Welfare Will Impact Federally-Mandated Outcomes for Children</t>
  </si>
  <si>
    <t xml:space="preserve">Amount </t>
  </si>
  <si>
    <t xml:space="preserve">Explanation/Instructions </t>
  </si>
  <si>
    <t>Agency Revenues</t>
  </si>
  <si>
    <t>Amount</t>
  </si>
  <si>
    <t>Explanation/Instructions</t>
  </si>
  <si>
    <t>Source</t>
  </si>
  <si>
    <t>Salary</t>
  </si>
  <si>
    <t>Benefits</t>
  </si>
  <si>
    <t>Overtime/Enhanced Pay</t>
  </si>
  <si>
    <t xml:space="preserve">Expenses </t>
  </si>
  <si>
    <t>(Insert Revenue Source)</t>
  </si>
  <si>
    <t xml:space="preserve">State </t>
  </si>
  <si>
    <t xml:space="preserve">Federal </t>
  </si>
  <si>
    <t>Setting Type</t>
  </si>
  <si>
    <t>Total Actual Days</t>
  </si>
  <si>
    <t>% of All Days</t>
  </si>
  <si>
    <t>Group Residence</t>
  </si>
  <si>
    <t>Group Home</t>
  </si>
  <si>
    <t>Institution</t>
  </si>
  <si>
    <t>Totals</t>
  </si>
  <si>
    <t xml:space="preserve">Total Cost </t>
  </si>
  <si>
    <t>Avg. Cost Per Day</t>
  </si>
  <si>
    <t>Agency Operated Boarding Home</t>
  </si>
  <si>
    <t>SILP</t>
  </si>
  <si>
    <t>Other</t>
  </si>
  <si>
    <t xml:space="preserve">https://ocfs.ny.gov/main/reports/maps/default.asp </t>
  </si>
  <si>
    <t>Get Your County's Care Days By Accessing:</t>
  </si>
  <si>
    <t xml:space="preserve">Insert Your Actual County Costs by Placement Type </t>
  </si>
  <si>
    <t>Determining Your Costs by Setting Type</t>
  </si>
  <si>
    <t xml:space="preserve">Congregate Care Avg Daily Cost </t>
  </si>
  <si>
    <t>Home Based Care Avg Daily Cost</t>
  </si>
  <si>
    <t xml:space="preserve">Calculated Automatically </t>
  </si>
  <si>
    <t xml:space="preserve">Projecting Increased Congregate Care </t>
  </si>
  <si>
    <t>1% Increase in total care days</t>
  </si>
  <si>
    <t xml:space="preserve">2% Increase in total care days </t>
  </si>
  <si>
    <t>3% Increase in total care days</t>
  </si>
  <si>
    <t xml:space="preserve">4% Increase in total care days </t>
  </si>
  <si>
    <t xml:space="preserve">5% Increase in total care days </t>
  </si>
  <si>
    <t xml:space="preserve">Increased # Days </t>
  </si>
  <si>
    <t xml:space="preserve">Daily Rate </t>
  </si>
  <si>
    <t>Projecting Increased Lengths of Stay</t>
  </si>
  <si>
    <t>Low</t>
  </si>
  <si>
    <t>High</t>
  </si>
  <si>
    <t>Wave 3</t>
  </si>
  <si>
    <t>Wave 4</t>
  </si>
  <si>
    <t>Wave 5</t>
  </si>
  <si>
    <t xml:space="preserve">Wave 6 </t>
  </si>
  <si>
    <t xml:space="preserve">Wave Data Used: </t>
  </si>
  <si>
    <t xml:space="preserve">Permanency Indicator </t>
  </si>
  <si>
    <t>P1</t>
  </si>
  <si>
    <t>P2</t>
  </si>
  <si>
    <t>P3</t>
  </si>
  <si>
    <t>P4</t>
  </si>
  <si>
    <t>County Performance</t>
  </si>
  <si>
    <t xml:space="preserve">Federal Revenues </t>
  </si>
  <si>
    <t xml:space="preserve">State Revenues </t>
  </si>
  <si>
    <t xml:space="preserve">Other Revenues </t>
  </si>
  <si>
    <t>Total Personnel Expenses</t>
  </si>
  <si>
    <t xml:space="preserve">Federal Reimbursement </t>
  </si>
  <si>
    <t xml:space="preserve">State Reimbursement </t>
  </si>
  <si>
    <t xml:space="preserve">Other Reimbursement </t>
  </si>
  <si>
    <t xml:space="preserve">Local Tax Levy </t>
  </si>
  <si>
    <t xml:space="preserve">% </t>
  </si>
  <si>
    <t>Total $$$</t>
  </si>
  <si>
    <t>Total Federal Revenue</t>
  </si>
  <si>
    <t>Total State Revenue</t>
  </si>
  <si>
    <t>Total Other Revenue</t>
  </si>
  <si>
    <t xml:space="preserve">Range of Projected Increased Costs </t>
  </si>
  <si>
    <t xml:space="preserve">Things you need to gather before you start: </t>
  </si>
  <si>
    <t xml:space="preserve">Program: </t>
  </si>
  <si>
    <t>From Finance and Budget:</t>
  </si>
  <si>
    <t xml:space="preserve">2019 Salary and Benefit Costs </t>
  </si>
  <si>
    <t xml:space="preserve">2019 Reimbursement Sources for Personnel/Admin Costs </t>
  </si>
  <si>
    <t xml:space="preserve">Your County MAP Report available at: </t>
  </si>
  <si>
    <t xml:space="preserve">Your County WAVE 6 CFSR Data </t>
  </si>
  <si>
    <t xml:space="preserve">In preparation for the Workshop on 'Protecting Your Child Welfare Budget During COVID', please make sure you gather the following information to complete the enclosed workbook. </t>
  </si>
  <si>
    <t xml:space="preserve">https://ocfs.ny.gov/main/reports/maps/default.asp   </t>
  </si>
  <si>
    <t>CAPTCA</t>
  </si>
  <si>
    <t xml:space="preserve">Preventive </t>
  </si>
  <si>
    <t>STSJP</t>
  </si>
  <si>
    <t>IV-E</t>
  </si>
  <si>
    <t xml:space="preserve">Foster Boarding Home/Approved Relative Home/Adoptive Home </t>
  </si>
  <si>
    <t xml:space="preserve">Home Based Care </t>
  </si>
  <si>
    <t xml:space="preserve">Congregate Care </t>
  </si>
  <si>
    <t>Daily Cost</t>
  </si>
  <si>
    <t xml:space="preserve">Monthly Cost </t>
  </si>
  <si>
    <t>Annual Cost</t>
  </si>
  <si>
    <t xml:space="preserve"> </t>
  </si>
  <si>
    <t>Average Daily Cost in Care</t>
  </si>
  <si>
    <t xml:space="preserve">2019 Foster Care Costs by Placement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</si>
</sst>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0" borderId="0" xfId="0" applyFont="1"/>
    <xf numFmtId="0" fontId="2" fillId="0" borderId="2" xfId="0" applyFont="1" applyBorder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2" borderId="0" xfId="0" applyFill="1"/>
    <xf numFmtId="0" fontId="4" fillId="0" borderId="0" xfId="2"/>
    <xf numFmtId="0" fontId="2" fillId="3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5" borderId="0" xfId="0" applyFill="1"/>
    <xf numFmtId="9" fontId="0" fillId="0" borderId="0" xfId="0" applyNumberFormat="1"/>
    <xf numFmtId="0" fontId="2" fillId="6" borderId="1" xfId="0" applyFont="1" applyFill="1" applyBorder="1"/>
    <xf numFmtId="9" fontId="2" fillId="6" borderId="1" xfId="0" applyNumberFormat="1" applyFont="1" applyFill="1" applyBorder="1" applyAlignment="1">
      <alignment horizontal="center" wrapText="1"/>
    </xf>
    <xf numFmtId="44" fontId="0" fillId="5" borderId="1" xfId="1" applyFont="1" applyFill="1" applyBorder="1"/>
    <xf numFmtId="44" fontId="2" fillId="0" borderId="2" xfId="1" applyFont="1" applyBorder="1"/>
    <xf numFmtId="0" fontId="2" fillId="7" borderId="1" xfId="0" applyFont="1" applyFill="1" applyBorder="1" applyAlignment="1">
      <alignment horizontal="center"/>
    </xf>
    <xf numFmtId="0" fontId="0" fillId="7" borderId="1" xfId="0" applyFill="1" applyBorder="1"/>
    <xf numFmtId="44" fontId="0" fillId="5" borderId="1" xfId="0" applyNumberFormat="1" applyFill="1" applyBorder="1"/>
    <xf numFmtId="0" fontId="6" fillId="0" borderId="0" xfId="0" applyFont="1"/>
    <xf numFmtId="164" fontId="7" fillId="4" borderId="1" xfId="1" applyNumberFormat="1" applyFont="1" applyFill="1" applyBorder="1"/>
    <xf numFmtId="164" fontId="8" fillId="0" borderId="2" xfId="1" applyNumberFormat="1" applyFont="1" applyBorder="1"/>
    <xf numFmtId="0" fontId="0" fillId="0" borderId="0" xfId="0" applyBorder="1"/>
    <xf numFmtId="0" fontId="0" fillId="7" borderId="0" xfId="0" applyFill="1" applyBorder="1"/>
    <xf numFmtId="0" fontId="2" fillId="6" borderId="1" xfId="0" applyFont="1" applyFill="1" applyBorder="1" applyAlignment="1">
      <alignment horizontal="center"/>
    </xf>
    <xf numFmtId="0" fontId="0" fillId="5" borderId="4" xfId="0" applyFill="1" applyBorder="1"/>
    <xf numFmtId="44" fontId="0" fillId="2" borderId="1" xfId="1" applyFont="1" applyFill="1" applyBorder="1"/>
    <xf numFmtId="44" fontId="0" fillId="5" borderId="0" xfId="1" applyFont="1" applyFill="1"/>
    <xf numFmtId="0" fontId="0" fillId="5" borderId="0" xfId="0" applyFill="1" applyBorder="1"/>
    <xf numFmtId="0" fontId="10" fillId="0" borderId="0" xfId="0" applyFont="1"/>
    <xf numFmtId="0" fontId="0" fillId="0" borderId="0" xfId="0" applyAlignment="1"/>
    <xf numFmtId="0" fontId="0" fillId="8" borderId="0" xfId="0" applyFill="1"/>
    <xf numFmtId="0" fontId="0" fillId="8" borderId="0" xfId="0" applyFill="1" applyAlignment="1"/>
    <xf numFmtId="0" fontId="11" fillId="0" borderId="0" xfId="0" applyFont="1"/>
    <xf numFmtId="0" fontId="4" fillId="0" borderId="0" xfId="2" applyAlignment="1"/>
    <xf numFmtId="44" fontId="0" fillId="0" borderId="1" xfId="1" applyFont="1" applyBorder="1"/>
    <xf numFmtId="0" fontId="0" fillId="0" borderId="1" xfId="0" applyBorder="1" applyAlignment="1">
      <alignment wrapText="1"/>
    </xf>
    <xf numFmtId="165" fontId="0" fillId="5" borderId="1" xfId="4" applyNumberFormat="1" applyFont="1" applyFill="1" applyBorder="1"/>
    <xf numFmtId="165" fontId="2" fillId="0" borderId="2" xfId="0" applyNumberFormat="1" applyFont="1" applyBorder="1"/>
    <xf numFmtId="166" fontId="0" fillId="2" borderId="1" xfId="3" applyNumberFormat="1" applyFont="1" applyFill="1" applyBorder="1"/>
    <xf numFmtId="166" fontId="2" fillId="0" borderId="2" xfId="3" applyNumberFormat="1" applyFont="1" applyBorder="1"/>
    <xf numFmtId="166" fontId="0" fillId="0" borderId="0" xfId="0" applyNumberFormat="1"/>
    <xf numFmtId="0" fontId="7" fillId="2" borderId="1" xfId="0" applyFont="1" applyFill="1" applyBorder="1"/>
    <xf numFmtId="44" fontId="0" fillId="0" borderId="0" xfId="0" applyNumberFormat="1"/>
    <xf numFmtId="0" fontId="8" fillId="3" borderId="1" xfId="0" applyFont="1" applyFill="1" applyBorder="1" applyAlignment="1">
      <alignment horizontal="center" vertical="center" wrapText="1"/>
    </xf>
    <xf numFmtId="0" fontId="0" fillId="5" borderId="3" xfId="0" applyFill="1" applyBorder="1"/>
    <xf numFmtId="44" fontId="0" fillId="5" borderId="0" xfId="1" applyFont="1" applyFill="1" applyBorder="1"/>
    <xf numFmtId="0" fontId="0" fillId="3" borderId="0" xfId="0" applyFill="1" applyAlignment="1">
      <alignment horizontal="center" wrapText="1"/>
    </xf>
    <xf numFmtId="9" fontId="0" fillId="5" borderId="1" xfId="4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5" borderId="1" xfId="0" applyFill="1" applyBorder="1" applyAlignment="1"/>
    <xf numFmtId="44" fontId="0" fillId="5" borderId="1" xfId="1" applyFont="1" applyFill="1" applyBorder="1" applyAlignment="1"/>
    <xf numFmtId="9" fontId="0" fillId="8" borderId="1" xfId="4" applyFont="1" applyFill="1" applyBorder="1" applyAlignment="1"/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5" fillId="5" borderId="1" xfId="1" applyNumberFormat="1" applyFont="1" applyFill="1" applyBorder="1" applyAlignment="1"/>
    <xf numFmtId="0" fontId="0" fillId="0" borderId="1" xfId="0" applyBorder="1" applyAlignment="1"/>
    <xf numFmtId="0" fontId="5" fillId="0" borderId="0" xfId="0" applyFont="1" applyAlignment="1"/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2</xdr:row>
      <xdr:rowOff>266700</xdr:rowOff>
    </xdr:from>
    <xdr:to>
      <xdr:col>11</xdr:col>
      <xdr:colOff>200025</xdr:colOff>
      <xdr:row>16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EEDE3F5-08EA-455B-B822-F8914224D37B}"/>
            </a:ext>
          </a:extLst>
        </xdr:cNvPr>
        <xdr:cNvSpPr/>
      </xdr:nvSpPr>
      <xdr:spPr>
        <a:xfrm>
          <a:off x="7848600" y="647700"/>
          <a:ext cx="3952875" cy="2638425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21</xdr:row>
      <xdr:rowOff>85725</xdr:rowOff>
    </xdr:from>
    <xdr:to>
      <xdr:col>6</xdr:col>
      <xdr:colOff>57150</xdr:colOff>
      <xdr:row>27</xdr:row>
      <xdr:rowOff>257175</xdr:rowOff>
    </xdr:to>
    <xdr:pic>
      <xdr:nvPicPr>
        <xdr:cNvPr id="3" name="Graphic 2" descr="Calculator">
          <a:extLst>
            <a:ext uri="{FF2B5EF4-FFF2-40B4-BE49-F238E27FC236}">
              <a16:creationId xmlns:a16="http://schemas.microsoft.com/office/drawing/2014/main" id="{FDE6DC51-B7E8-4E91-B4E6-6AC9C69A6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72125" y="4486275"/>
          <a:ext cx="1314450" cy="1314450"/>
        </a:xfrm>
        <a:prstGeom prst="rect">
          <a:avLst/>
        </a:prstGeom>
      </xdr:spPr>
    </xdr:pic>
    <xdr:clientData/>
  </xdr:twoCellAnchor>
  <xdr:twoCellAnchor>
    <xdr:from>
      <xdr:col>5</xdr:col>
      <xdr:colOff>200024</xdr:colOff>
      <xdr:row>4</xdr:row>
      <xdr:rowOff>47625</xdr:rowOff>
    </xdr:from>
    <xdr:to>
      <xdr:col>5</xdr:col>
      <xdr:colOff>570599</xdr:colOff>
      <xdr:row>5</xdr:row>
      <xdr:rowOff>18150</xdr:rowOff>
    </xdr:to>
    <xdr:sp macro="" textlink="">
      <xdr:nvSpPr>
        <xdr:cNvPr id="5" name="Shape 63926">
          <a:extLst>
            <a:ext uri="{FF2B5EF4-FFF2-40B4-BE49-F238E27FC236}">
              <a16:creationId xmlns:a16="http://schemas.microsoft.com/office/drawing/2014/main" id="{F92E4ECA-04D7-624A-AC46-42D8B4850BB3}"/>
            </a:ext>
          </a:extLst>
        </xdr:cNvPr>
        <xdr:cNvSpPr/>
      </xdr:nvSpPr>
      <xdr:spPr>
        <a:xfrm>
          <a:off x="6419849" y="809625"/>
          <a:ext cx="370575" cy="351525"/>
        </a:xfrm>
        <a:prstGeom prst="ellipse">
          <a:avLst/>
        </a:prstGeom>
        <a:solidFill>
          <a:schemeClr val="accent1">
            <a:lumMod val="90000"/>
            <a:lumOff val="10000"/>
          </a:schemeClr>
        </a:solidFill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sz="2532">
            <a:latin typeface="Lato Light" panose="020F0502020204030203" pitchFamily="34" charset="0"/>
          </a:endParaRPr>
        </a:p>
      </xdr:txBody>
    </xdr:sp>
    <xdr:clientData/>
  </xdr:twoCellAnchor>
  <xdr:twoCellAnchor>
    <xdr:from>
      <xdr:col>5</xdr:col>
      <xdr:colOff>180975</xdr:colOff>
      <xdr:row>5</xdr:row>
      <xdr:rowOff>142874</xdr:rowOff>
    </xdr:from>
    <xdr:to>
      <xdr:col>5</xdr:col>
      <xdr:colOff>561075</xdr:colOff>
      <xdr:row>6</xdr:row>
      <xdr:rowOff>285749</xdr:rowOff>
    </xdr:to>
    <xdr:sp macro="" textlink="">
      <xdr:nvSpPr>
        <xdr:cNvPr id="6" name="Shape 63921">
          <a:extLst>
            <a:ext uri="{FF2B5EF4-FFF2-40B4-BE49-F238E27FC236}">
              <a16:creationId xmlns:a16="http://schemas.microsoft.com/office/drawing/2014/main" id="{A07621EF-EE01-3A4F-9B3E-920F5BA8FDFD}"/>
            </a:ext>
          </a:extLst>
        </xdr:cNvPr>
        <xdr:cNvSpPr/>
      </xdr:nvSpPr>
      <xdr:spPr>
        <a:xfrm>
          <a:off x="6400800" y="1362074"/>
          <a:ext cx="380100" cy="333375"/>
        </a:xfrm>
        <a:prstGeom prst="ellipse">
          <a:avLst/>
        </a:prstGeom>
        <a:solidFill>
          <a:schemeClr val="accent3"/>
        </a:solidFill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sz="2532">
            <a:latin typeface="Lato Light" panose="020F0502020204030203" pitchFamily="34" charset="0"/>
          </a:endParaRPr>
        </a:p>
      </xdr:txBody>
    </xdr:sp>
    <xdr:clientData/>
  </xdr:twoCellAnchor>
  <xdr:twoCellAnchor>
    <xdr:from>
      <xdr:col>5</xdr:col>
      <xdr:colOff>200025</xdr:colOff>
      <xdr:row>7</xdr:row>
      <xdr:rowOff>57150</xdr:rowOff>
    </xdr:from>
    <xdr:to>
      <xdr:col>5</xdr:col>
      <xdr:colOff>580125</xdr:colOff>
      <xdr:row>9</xdr:row>
      <xdr:rowOff>9525</xdr:rowOff>
    </xdr:to>
    <xdr:sp macro="" textlink="">
      <xdr:nvSpPr>
        <xdr:cNvPr id="7" name="Shape 63921">
          <a:extLst>
            <a:ext uri="{FF2B5EF4-FFF2-40B4-BE49-F238E27FC236}">
              <a16:creationId xmlns:a16="http://schemas.microsoft.com/office/drawing/2014/main" id="{25F1F8E8-1E7D-4EF9-9E55-BCD8FDC63295}"/>
            </a:ext>
          </a:extLst>
        </xdr:cNvPr>
        <xdr:cNvSpPr/>
      </xdr:nvSpPr>
      <xdr:spPr>
        <a:xfrm>
          <a:off x="6419850" y="1581150"/>
          <a:ext cx="380100" cy="333375"/>
        </a:xfrm>
        <a:prstGeom prst="ellipse">
          <a:avLst/>
        </a:prstGeom>
        <a:solidFill>
          <a:schemeClr val="accent3"/>
        </a:solidFill>
        <a:ln w="12700" cap="flat">
          <a:noFill/>
          <a:miter lim="400000"/>
        </a:ln>
        <a:effectLst/>
      </xdr:spPr>
      <xdr:txBody>
        <a:bodyPr wrap="square" lIns="0" tIns="0" rIns="0" bIns="0" numCol="1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sz="2532">
            <a:latin typeface="Lato Light" panose="020F0502020204030203" pitchFamily="34" charset="0"/>
          </a:endParaRPr>
        </a:p>
      </xdr:txBody>
    </xdr:sp>
    <xdr:clientData/>
  </xdr:twoCellAnchor>
  <xdr:twoCellAnchor>
    <xdr:from>
      <xdr:col>4</xdr:col>
      <xdr:colOff>457200</xdr:colOff>
      <xdr:row>19</xdr:row>
      <xdr:rowOff>47625</xdr:rowOff>
    </xdr:from>
    <xdr:to>
      <xdr:col>10</xdr:col>
      <xdr:colOff>200025</xdr:colOff>
      <xdr:row>29</xdr:row>
      <xdr:rowOff>180975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AC8C15E-9435-4883-B8F1-8177E456B7B7}"/>
            </a:ext>
          </a:extLst>
        </xdr:cNvPr>
        <xdr:cNvSpPr/>
      </xdr:nvSpPr>
      <xdr:spPr>
        <a:xfrm>
          <a:off x="5514975" y="3952875"/>
          <a:ext cx="3952875" cy="2419350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114300</xdr:colOff>
      <xdr:row>1</xdr:row>
      <xdr:rowOff>85725</xdr:rowOff>
    </xdr:from>
    <xdr:to>
      <xdr:col>11</xdr:col>
      <xdr:colOff>85725</xdr:colOff>
      <xdr:row>13</xdr:row>
      <xdr:rowOff>19050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CFB3C72-6CEE-40C4-98DE-9D70B231FD4F}"/>
            </a:ext>
          </a:extLst>
        </xdr:cNvPr>
        <xdr:cNvSpPr/>
      </xdr:nvSpPr>
      <xdr:spPr>
        <a:xfrm>
          <a:off x="6334125" y="352425"/>
          <a:ext cx="3952875" cy="2419350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</xdr:row>
      <xdr:rowOff>28575</xdr:rowOff>
    </xdr:from>
    <xdr:to>
      <xdr:col>5</xdr:col>
      <xdr:colOff>209551</xdr:colOff>
      <xdr:row>10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5399E0F-03FF-4EDB-9837-EC574760C553}"/>
            </a:ext>
          </a:extLst>
        </xdr:cNvPr>
        <xdr:cNvSpPr/>
      </xdr:nvSpPr>
      <xdr:spPr>
        <a:xfrm>
          <a:off x="314326" y="723900"/>
          <a:ext cx="3886200" cy="1457325"/>
        </a:xfrm>
        <a:prstGeom prst="rect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fs.ny.gov/main/reports/maps/default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cfs.ny.gov/main/reports/maps/default.as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C051-6FC8-46B7-87FC-0DFAF05797BE}">
  <dimension ref="A2:K20"/>
  <sheetViews>
    <sheetView zoomScaleNormal="100" workbookViewId="0">
      <selection activeCell="K9" sqref="K9"/>
    </sheetView>
  </sheetViews>
  <sheetFormatPr defaultRowHeight="15" x14ac:dyDescent="0.25"/>
  <cols>
    <col min="2" max="2" width="3" customWidth="1"/>
    <col min="3" max="3" width="3.28515625" customWidth="1"/>
  </cols>
  <sheetData>
    <row r="2" spans="1:11" x14ac:dyDescent="0.25">
      <c r="B2" s="50" t="s">
        <v>79</v>
      </c>
      <c r="C2" s="50"/>
      <c r="D2" s="50"/>
      <c r="E2" s="50"/>
      <c r="F2" s="50"/>
      <c r="G2" s="50"/>
      <c r="H2" s="50"/>
      <c r="I2" s="50"/>
      <c r="J2" s="50"/>
    </row>
    <row r="3" spans="1:11" x14ac:dyDescent="0.25">
      <c r="B3" s="50"/>
      <c r="C3" s="50"/>
      <c r="D3" s="50"/>
      <c r="E3" s="50"/>
      <c r="F3" s="50"/>
      <c r="G3" s="50"/>
      <c r="H3" s="50"/>
      <c r="I3" s="50"/>
      <c r="J3" s="50"/>
    </row>
    <row r="4" spans="1:11" x14ac:dyDescent="0.25">
      <c r="B4" s="50"/>
      <c r="C4" s="50"/>
      <c r="D4" s="50"/>
      <c r="E4" s="50"/>
      <c r="F4" s="50"/>
      <c r="G4" s="50"/>
      <c r="H4" s="50"/>
      <c r="I4" s="50"/>
      <c r="J4" s="50"/>
    </row>
    <row r="6" spans="1:11" ht="18.75" x14ac:dyDescent="0.3">
      <c r="B6" s="32" t="s">
        <v>72</v>
      </c>
    </row>
    <row r="8" spans="1:11" ht="23.25" x14ac:dyDescent="0.35">
      <c r="B8" s="5" t="s">
        <v>73</v>
      </c>
    </row>
    <row r="9" spans="1:11" x14ac:dyDescent="0.25">
      <c r="B9" s="33"/>
      <c r="C9" s="33">
        <v>1</v>
      </c>
      <c r="D9" s="33" t="s">
        <v>77</v>
      </c>
      <c r="E9" s="33"/>
      <c r="F9" s="33"/>
      <c r="G9" s="33"/>
      <c r="H9" s="33"/>
    </row>
    <row r="10" spans="1:11" x14ac:dyDescent="0.25">
      <c r="B10" s="33"/>
      <c r="C10" s="33"/>
      <c r="D10" s="37" t="s">
        <v>80</v>
      </c>
      <c r="E10" s="33"/>
      <c r="F10" s="33"/>
      <c r="G10" s="33"/>
      <c r="H10" s="33"/>
    </row>
    <row r="11" spans="1:11" x14ac:dyDescent="0.25">
      <c r="B11" s="33"/>
      <c r="C11" s="33">
        <v>2</v>
      </c>
      <c r="D11" s="33" t="s">
        <v>78</v>
      </c>
      <c r="E11" s="33"/>
      <c r="F11" s="33"/>
      <c r="G11" s="33"/>
      <c r="H11" s="33"/>
    </row>
    <row r="12" spans="1:11" x14ac:dyDescent="0.25">
      <c r="B12" s="33"/>
      <c r="C12" s="33"/>
      <c r="D12" s="33"/>
      <c r="E12" s="33"/>
      <c r="F12" s="33"/>
      <c r="G12" s="33"/>
      <c r="H12" s="33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4"/>
      <c r="J13" s="34"/>
      <c r="K13" s="34"/>
    </row>
    <row r="14" spans="1:11" x14ac:dyDescent="0.25">
      <c r="A14" s="34"/>
      <c r="B14" s="35"/>
      <c r="C14" s="35"/>
      <c r="D14" s="35"/>
      <c r="E14" s="35"/>
      <c r="F14" s="35"/>
      <c r="G14" s="35"/>
      <c r="H14" s="35"/>
      <c r="I14" s="34"/>
      <c r="J14" s="34"/>
      <c r="K14" s="34"/>
    </row>
    <row r="15" spans="1:11" ht="26.25" x14ac:dyDescent="0.4">
      <c r="B15" s="36" t="s">
        <v>74</v>
      </c>
    </row>
    <row r="16" spans="1:11" x14ac:dyDescent="0.25">
      <c r="B16" s="33"/>
      <c r="C16" s="33">
        <v>1</v>
      </c>
      <c r="D16" s="33" t="s">
        <v>75</v>
      </c>
      <c r="E16" s="33"/>
      <c r="F16" s="33"/>
      <c r="G16" s="33"/>
      <c r="H16" s="33"/>
    </row>
    <row r="17" spans="2:8" x14ac:dyDescent="0.25">
      <c r="B17" s="33"/>
      <c r="C17" s="33">
        <v>2</v>
      </c>
      <c r="D17" s="33" t="s">
        <v>76</v>
      </c>
      <c r="E17" s="33"/>
      <c r="F17" s="33"/>
      <c r="G17" s="33"/>
      <c r="H17" s="33"/>
    </row>
    <row r="18" spans="2:8" x14ac:dyDescent="0.25">
      <c r="B18" s="33"/>
      <c r="C18" s="33">
        <v>3</v>
      </c>
      <c r="D18" s="33" t="s">
        <v>93</v>
      </c>
      <c r="E18" s="33"/>
      <c r="F18" s="33"/>
      <c r="G18" s="33"/>
      <c r="H18" s="33"/>
    </row>
    <row r="19" spans="2:8" x14ac:dyDescent="0.25">
      <c r="B19" s="33"/>
      <c r="C19" s="33"/>
      <c r="D19" s="33"/>
      <c r="E19" s="33"/>
      <c r="F19" s="33"/>
      <c r="G19" s="33"/>
      <c r="H19" s="33"/>
    </row>
    <row r="20" spans="2:8" x14ac:dyDescent="0.25">
      <c r="B20" s="33"/>
      <c r="C20" s="33"/>
      <c r="D20" s="33"/>
      <c r="E20" s="33"/>
      <c r="F20" s="33"/>
      <c r="G20" s="33"/>
      <c r="H20" s="33"/>
    </row>
  </sheetData>
  <mergeCells count="1">
    <mergeCell ref="B2:J4"/>
  </mergeCells>
  <hyperlinks>
    <hyperlink ref="D10" r:id="rId1" xr:uid="{776FDCE5-412E-4CAD-9794-E14F0CA65F84}"/>
  </hyperlinks>
  <pageMargins left="0.7" right="0.7" top="0.75" bottom="0.75" header="0.3" footer="0.3"/>
  <pageSetup orientation="portrait" horizontalDpi="360" verticalDpi="360" r:id="rId2"/>
  <headerFooter>
    <oddHeader xml:space="preserve">&amp;C&amp;"-,Bold"&amp;12 5 Key Issues When Considering Cuts to Child Welfare
Workbook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AFEC-7059-4B2D-A071-65D02400A17F}">
  <dimension ref="A1:K29"/>
  <sheetViews>
    <sheetView workbookViewId="0">
      <selection activeCell="K8" sqref="K8:K9"/>
    </sheetView>
  </sheetViews>
  <sheetFormatPr defaultRowHeight="15" x14ac:dyDescent="0.25"/>
  <cols>
    <col min="1" max="1" width="22.7109375" customWidth="1"/>
    <col min="2" max="3" width="18.28515625" customWidth="1"/>
    <col min="4" max="4" width="50.7109375" customWidth="1"/>
  </cols>
  <sheetData>
    <row r="1" spans="1:11" ht="21" x14ac:dyDescent="0.35">
      <c r="A1" s="22" t="s">
        <v>0</v>
      </c>
    </row>
    <row r="3" spans="1:11" ht="23.25" x14ac:dyDescent="0.35">
      <c r="A3" s="5" t="s">
        <v>13</v>
      </c>
    </row>
    <row r="4" spans="1:11" x14ac:dyDescent="0.25">
      <c r="B4" s="2" t="s">
        <v>4</v>
      </c>
      <c r="C4" s="19"/>
      <c r="D4" s="2" t="s">
        <v>5</v>
      </c>
    </row>
    <row r="5" spans="1:11" x14ac:dyDescent="0.25">
      <c r="A5" s="3" t="s">
        <v>10</v>
      </c>
      <c r="B5" s="29"/>
      <c r="C5" s="20"/>
      <c r="D5" s="3"/>
      <c r="I5" s="52" t="s">
        <v>67</v>
      </c>
      <c r="J5" s="52"/>
      <c r="K5" s="27" t="s">
        <v>66</v>
      </c>
    </row>
    <row r="6" spans="1:11" x14ac:dyDescent="0.25">
      <c r="A6" s="3" t="s">
        <v>11</v>
      </c>
      <c r="B6" s="29"/>
      <c r="C6" s="20"/>
      <c r="D6" s="3"/>
      <c r="F6" s="53" t="s">
        <v>61</v>
      </c>
      <c r="G6" s="53"/>
      <c r="H6" s="53"/>
      <c r="I6" s="54">
        <f>B9</f>
        <v>0</v>
      </c>
      <c r="J6" s="54"/>
      <c r="K6" s="55"/>
    </row>
    <row r="7" spans="1:11" x14ac:dyDescent="0.25">
      <c r="A7" s="3" t="s">
        <v>12</v>
      </c>
      <c r="B7" s="29"/>
      <c r="C7" s="20"/>
      <c r="D7" s="3"/>
      <c r="F7" s="53"/>
      <c r="G7" s="53"/>
      <c r="H7" s="53"/>
      <c r="I7" s="54"/>
      <c r="J7" s="54"/>
      <c r="K7" s="55"/>
    </row>
    <row r="8" spans="1:11" x14ac:dyDescent="0.25">
      <c r="A8" s="3"/>
      <c r="B8" s="38"/>
      <c r="C8" s="20"/>
      <c r="D8" s="3"/>
      <c r="F8" s="53" t="s">
        <v>62</v>
      </c>
      <c r="G8" s="53"/>
      <c r="H8" s="53"/>
      <c r="I8" s="54">
        <f>B16</f>
        <v>0</v>
      </c>
      <c r="J8" s="54"/>
      <c r="K8" s="51" t="e">
        <f>I8/I6</f>
        <v>#DIV/0!</v>
      </c>
    </row>
    <row r="9" spans="1:11" x14ac:dyDescent="0.25">
      <c r="A9" s="48" t="s">
        <v>24</v>
      </c>
      <c r="B9" s="49">
        <f>SUM(B5:B8)</f>
        <v>0</v>
      </c>
      <c r="C9" s="26"/>
      <c r="D9" s="25"/>
      <c r="F9" s="53"/>
      <c r="G9" s="53"/>
      <c r="H9" s="53"/>
      <c r="I9" s="54"/>
      <c r="J9" s="54"/>
      <c r="K9" s="51"/>
    </row>
    <row r="10" spans="1:11" ht="23.25" x14ac:dyDescent="0.35">
      <c r="A10" s="5" t="s">
        <v>58</v>
      </c>
      <c r="F10" s="53" t="s">
        <v>63</v>
      </c>
      <c r="G10" s="53"/>
      <c r="H10" s="53"/>
      <c r="I10" s="54">
        <f>B23</f>
        <v>0</v>
      </c>
      <c r="J10" s="54"/>
      <c r="K10" s="51" t="e">
        <f>I10/I6</f>
        <v>#DIV/0!</v>
      </c>
    </row>
    <row r="11" spans="1:11" x14ac:dyDescent="0.25">
      <c r="A11" s="2" t="s">
        <v>6</v>
      </c>
      <c r="B11" s="2" t="s">
        <v>7</v>
      </c>
      <c r="C11" s="2" t="s">
        <v>9</v>
      </c>
      <c r="D11" s="2" t="s">
        <v>8</v>
      </c>
      <c r="F11" s="53"/>
      <c r="G11" s="53"/>
      <c r="H11" s="53"/>
      <c r="I11" s="54"/>
      <c r="J11" s="54"/>
      <c r="K11" s="51"/>
    </row>
    <row r="12" spans="1:11" x14ac:dyDescent="0.25">
      <c r="A12" s="45" t="s">
        <v>84</v>
      </c>
      <c r="B12" s="29"/>
      <c r="C12" s="4" t="s">
        <v>16</v>
      </c>
      <c r="D12" s="3"/>
      <c r="F12" s="53" t="s">
        <v>64</v>
      </c>
      <c r="G12" s="53"/>
      <c r="H12" s="53"/>
      <c r="I12" s="54">
        <f>B29</f>
        <v>0</v>
      </c>
      <c r="J12" s="54"/>
      <c r="K12" s="51" t="e">
        <f>I12/I6</f>
        <v>#DIV/0!</v>
      </c>
    </row>
    <row r="13" spans="1:11" x14ac:dyDescent="0.25">
      <c r="A13" s="45" t="s">
        <v>14</v>
      </c>
      <c r="B13" s="29"/>
      <c r="C13" s="4" t="s">
        <v>16</v>
      </c>
      <c r="D13" s="3"/>
      <c r="F13" s="53"/>
      <c r="G13" s="53"/>
      <c r="H13" s="53"/>
      <c r="I13" s="54"/>
      <c r="J13" s="54"/>
      <c r="K13" s="51"/>
    </row>
    <row r="14" spans="1:11" x14ac:dyDescent="0.25">
      <c r="A14" s="45" t="s">
        <v>14</v>
      </c>
      <c r="B14" s="29"/>
      <c r="C14" s="4" t="s">
        <v>16</v>
      </c>
      <c r="D14" s="3"/>
      <c r="F14" s="53" t="s">
        <v>65</v>
      </c>
      <c r="G14" s="53"/>
      <c r="H14" s="53"/>
      <c r="I14" s="54">
        <f>(I6)-(I8+I10+I12)</f>
        <v>0</v>
      </c>
      <c r="J14" s="54"/>
      <c r="K14" s="51" t="e">
        <f>I14/I6</f>
        <v>#DIV/0!</v>
      </c>
    </row>
    <row r="15" spans="1:11" x14ac:dyDescent="0.25">
      <c r="A15" s="45" t="s">
        <v>14</v>
      </c>
      <c r="B15" s="29"/>
      <c r="C15" s="4" t="s">
        <v>16</v>
      </c>
      <c r="D15" s="3"/>
      <c r="F15" s="53"/>
      <c r="G15" s="53"/>
      <c r="H15" s="53"/>
      <c r="I15" s="54"/>
      <c r="J15" s="54"/>
      <c r="K15" s="51"/>
    </row>
    <row r="16" spans="1:11" x14ac:dyDescent="0.25">
      <c r="A16" s="28" t="s">
        <v>68</v>
      </c>
      <c r="B16" s="30">
        <f>SUM(B12:B15)</f>
        <v>0</v>
      </c>
      <c r="C16" s="13"/>
    </row>
    <row r="17" spans="1:4" ht="23.25" x14ac:dyDescent="0.35">
      <c r="A17" s="5" t="s">
        <v>59</v>
      </c>
    </row>
    <row r="18" spans="1:4" x14ac:dyDescent="0.25">
      <c r="A18" s="2" t="s">
        <v>6</v>
      </c>
      <c r="B18" s="2" t="s">
        <v>7</v>
      </c>
      <c r="C18" s="2" t="s">
        <v>9</v>
      </c>
      <c r="D18" s="2" t="s">
        <v>8</v>
      </c>
    </row>
    <row r="19" spans="1:4" x14ac:dyDescent="0.25">
      <c r="A19" s="45" t="s">
        <v>81</v>
      </c>
      <c r="B19" s="29"/>
      <c r="C19" s="4" t="s">
        <v>15</v>
      </c>
      <c r="D19" s="3"/>
    </row>
    <row r="20" spans="1:4" x14ac:dyDescent="0.25">
      <c r="A20" s="45" t="s">
        <v>82</v>
      </c>
      <c r="B20" s="29"/>
      <c r="C20" s="4" t="s">
        <v>15</v>
      </c>
      <c r="D20" s="3"/>
    </row>
    <row r="21" spans="1:4" x14ac:dyDescent="0.25">
      <c r="A21" s="45" t="s">
        <v>83</v>
      </c>
      <c r="B21" s="29"/>
      <c r="C21" s="4" t="s">
        <v>15</v>
      </c>
      <c r="D21" s="3"/>
    </row>
    <row r="22" spans="1:4" x14ac:dyDescent="0.25">
      <c r="A22" s="45" t="s">
        <v>14</v>
      </c>
      <c r="B22" s="29"/>
      <c r="C22" s="4" t="s">
        <v>15</v>
      </c>
      <c r="D22" s="3"/>
    </row>
    <row r="23" spans="1:4" x14ac:dyDescent="0.25">
      <c r="A23" s="28" t="s">
        <v>69</v>
      </c>
      <c r="B23" s="30">
        <f>SUM(B19:B22)</f>
        <v>0</v>
      </c>
      <c r="C23" s="13"/>
    </row>
    <row r="24" spans="1:4" ht="23.25" x14ac:dyDescent="0.35">
      <c r="A24" s="5" t="s">
        <v>60</v>
      </c>
    </row>
    <row r="25" spans="1:4" x14ac:dyDescent="0.25">
      <c r="A25" s="2" t="s">
        <v>6</v>
      </c>
      <c r="B25" s="2" t="s">
        <v>7</v>
      </c>
      <c r="C25" s="2" t="s">
        <v>9</v>
      </c>
      <c r="D25" s="2" t="s">
        <v>8</v>
      </c>
    </row>
    <row r="26" spans="1:4" x14ac:dyDescent="0.25">
      <c r="A26" s="45" t="s">
        <v>14</v>
      </c>
      <c r="B26" s="29"/>
      <c r="C26" s="4"/>
      <c r="D26" s="3"/>
    </row>
    <row r="27" spans="1:4" x14ac:dyDescent="0.25">
      <c r="A27" s="45" t="s">
        <v>14</v>
      </c>
      <c r="B27" s="29"/>
      <c r="C27" s="4"/>
      <c r="D27" s="3"/>
    </row>
    <row r="28" spans="1:4" x14ac:dyDescent="0.25">
      <c r="A28" s="45" t="s">
        <v>14</v>
      </c>
      <c r="B28" s="29"/>
      <c r="C28" s="4"/>
      <c r="D28" s="3"/>
    </row>
    <row r="29" spans="1:4" x14ac:dyDescent="0.25">
      <c r="A29" s="31" t="s">
        <v>70</v>
      </c>
      <c r="B29" s="30">
        <f>SUM(B26:B28)</f>
        <v>0</v>
      </c>
      <c r="C29" s="13"/>
    </row>
  </sheetData>
  <mergeCells count="16">
    <mergeCell ref="K10:K11"/>
    <mergeCell ref="K12:K13"/>
    <mergeCell ref="K14:K15"/>
    <mergeCell ref="I5:J5"/>
    <mergeCell ref="F10:H11"/>
    <mergeCell ref="F12:H13"/>
    <mergeCell ref="F14:H15"/>
    <mergeCell ref="I6:J7"/>
    <mergeCell ref="K6:K7"/>
    <mergeCell ref="I8:J9"/>
    <mergeCell ref="I10:J11"/>
    <mergeCell ref="I12:J13"/>
    <mergeCell ref="I14:J15"/>
    <mergeCell ref="K8:K9"/>
    <mergeCell ref="F6:H7"/>
    <mergeCell ref="F8:H9"/>
  </mergeCells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14CA0C-AAD3-44E3-935A-3EB61E186F13}">
          <x14:formula1>
            <xm:f>Sheet5!$A$1:$A$2</xm:f>
          </x14:formula1>
          <xm:sqref>C12:C15 C19:C22 C26:C28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0588-3628-43B2-BBFB-4C5F127CC475}">
  <dimension ref="A1:K33"/>
  <sheetViews>
    <sheetView tabSelected="1" workbookViewId="0">
      <selection activeCell="K16" sqref="K16"/>
    </sheetView>
  </sheetViews>
  <sheetFormatPr defaultRowHeight="15" x14ac:dyDescent="0.25"/>
  <cols>
    <col min="1" max="1" width="37.7109375" customWidth="1"/>
    <col min="2" max="2" width="11.7109375" customWidth="1"/>
    <col min="3" max="3" width="13.5703125" customWidth="1"/>
    <col min="4" max="4" width="12.85546875" customWidth="1"/>
    <col min="5" max="5" width="17.42578125" customWidth="1"/>
    <col min="9" max="9" width="10.5703125" bestFit="1" customWidth="1"/>
    <col min="11" max="11" width="14" customWidth="1"/>
    <col min="12" max="12" width="14.5703125" customWidth="1"/>
  </cols>
  <sheetData>
    <row r="1" spans="1:11" ht="21" x14ac:dyDescent="0.35">
      <c r="A1" s="22" t="s">
        <v>1</v>
      </c>
    </row>
    <row r="4" spans="1:11" x14ac:dyDescent="0.25">
      <c r="A4" s="1" t="s">
        <v>32</v>
      </c>
    </row>
    <row r="5" spans="1:11" ht="30" x14ac:dyDescent="0.25">
      <c r="A5" s="7" t="s">
        <v>17</v>
      </c>
      <c r="B5" s="11" t="s">
        <v>18</v>
      </c>
      <c r="C5" s="7" t="s">
        <v>19</v>
      </c>
      <c r="D5" s="7" t="s">
        <v>24</v>
      </c>
      <c r="E5" s="7" t="s">
        <v>25</v>
      </c>
      <c r="G5" s="59" t="s">
        <v>92</v>
      </c>
      <c r="H5" s="59"/>
      <c r="I5" s="59"/>
      <c r="J5" s="59"/>
      <c r="K5" s="21" t="e">
        <f>E13</f>
        <v>#DIV/0!</v>
      </c>
    </row>
    <row r="6" spans="1:11" x14ac:dyDescent="0.25">
      <c r="A6" s="3" t="s">
        <v>22</v>
      </c>
      <c r="B6" s="42"/>
      <c r="C6" s="40" t="e">
        <f>B6/B13</f>
        <v>#DIV/0!</v>
      </c>
      <c r="D6" s="23"/>
      <c r="E6" s="17" t="e">
        <f>D6/B6</f>
        <v>#DIV/0!</v>
      </c>
      <c r="G6" s="59" t="s">
        <v>33</v>
      </c>
      <c r="H6" s="59"/>
      <c r="I6" s="59"/>
      <c r="J6" s="59"/>
      <c r="K6" s="54" t="e">
        <f>(D6+D9+D10+D11)/(B6+B9+B10+B11)</f>
        <v>#DIV/0!</v>
      </c>
    </row>
    <row r="7" spans="1:11" ht="30" x14ac:dyDescent="0.25">
      <c r="A7" s="39" t="s">
        <v>85</v>
      </c>
      <c r="B7" s="42"/>
      <c r="C7" s="40" t="e">
        <f>B7/B13</f>
        <v>#DIV/0!</v>
      </c>
      <c r="D7" s="23"/>
      <c r="E7" s="17" t="e">
        <f t="shared" ref="E7:E12" si="0">D7/B7</f>
        <v>#DIV/0!</v>
      </c>
      <c r="G7" s="59"/>
      <c r="H7" s="59"/>
      <c r="I7" s="59"/>
      <c r="J7" s="59"/>
      <c r="K7" s="54"/>
    </row>
    <row r="8" spans="1:11" x14ac:dyDescent="0.25">
      <c r="A8" s="3" t="s">
        <v>26</v>
      </c>
      <c r="B8" s="42"/>
      <c r="C8" s="40" t="e">
        <f>B8/B13</f>
        <v>#DIV/0!</v>
      </c>
      <c r="D8" s="23"/>
      <c r="E8" s="17" t="e">
        <f t="shared" si="0"/>
        <v>#DIV/0!</v>
      </c>
      <c r="G8" s="59" t="s">
        <v>34</v>
      </c>
      <c r="H8" s="59"/>
      <c r="I8" s="59"/>
      <c r="J8" s="59"/>
      <c r="K8" s="54" t="e">
        <f>(D7+D8)/(B7+B8)</f>
        <v>#DIV/0!</v>
      </c>
    </row>
    <row r="9" spans="1:11" x14ac:dyDescent="0.25">
      <c r="A9" s="3" t="s">
        <v>20</v>
      </c>
      <c r="B9" s="42"/>
      <c r="C9" s="40" t="e">
        <f>B9/B13</f>
        <v>#DIV/0!</v>
      </c>
      <c r="D9" s="23"/>
      <c r="E9" s="17">
        <v>0</v>
      </c>
      <c r="G9" s="59"/>
      <c r="H9" s="59"/>
      <c r="I9" s="59"/>
      <c r="J9" s="59"/>
      <c r="K9" s="54"/>
    </row>
    <row r="10" spans="1:11" x14ac:dyDescent="0.25">
      <c r="A10" s="3" t="s">
        <v>21</v>
      </c>
      <c r="B10" s="42"/>
      <c r="C10" s="40" t="e">
        <f>B10/B13</f>
        <v>#DIV/0!</v>
      </c>
      <c r="D10" s="23"/>
      <c r="E10" s="17" t="e">
        <f t="shared" si="0"/>
        <v>#DIV/0!</v>
      </c>
    </row>
    <row r="11" spans="1:11" x14ac:dyDescent="0.25">
      <c r="A11" s="3" t="s">
        <v>27</v>
      </c>
      <c r="B11" s="42"/>
      <c r="C11" s="40" t="e">
        <f>B11/B13</f>
        <v>#DIV/0!</v>
      </c>
      <c r="D11" s="23"/>
      <c r="E11" s="17" t="e">
        <f t="shared" si="0"/>
        <v>#DIV/0!</v>
      </c>
    </row>
    <row r="12" spans="1:11" x14ac:dyDescent="0.25">
      <c r="A12" s="3" t="s">
        <v>28</v>
      </c>
      <c r="B12" s="42"/>
      <c r="C12" s="40" t="e">
        <f>B12/B13</f>
        <v>#DIV/0!</v>
      </c>
      <c r="D12" s="23"/>
      <c r="E12" s="17" t="e">
        <f t="shared" si="0"/>
        <v>#DIV/0!</v>
      </c>
    </row>
    <row r="13" spans="1:11" ht="15.75" thickBot="1" x14ac:dyDescent="0.3">
      <c r="A13" s="6" t="s">
        <v>23</v>
      </c>
      <c r="B13" s="43">
        <f>SUM(B6:B12)</f>
        <v>0</v>
      </c>
      <c r="C13" s="41" t="e">
        <f>SUM(C6:C12)</f>
        <v>#DIV/0!</v>
      </c>
      <c r="D13" s="24">
        <f>SUM(D6:D12)</f>
        <v>0</v>
      </c>
      <c r="E13" s="18" t="e">
        <f>D13/B13</f>
        <v>#DIV/0!</v>
      </c>
    </row>
    <row r="14" spans="1:11" ht="15.75" thickTop="1" x14ac:dyDescent="0.25"/>
    <row r="15" spans="1:11" x14ac:dyDescent="0.25">
      <c r="A15" s="9" t="s">
        <v>30</v>
      </c>
      <c r="B15" s="10" t="s">
        <v>29</v>
      </c>
      <c r="I15" s="44"/>
      <c r="K15" s="44"/>
    </row>
    <row r="16" spans="1:11" x14ac:dyDescent="0.25">
      <c r="A16" s="8" t="s">
        <v>31</v>
      </c>
      <c r="B16" s="8"/>
      <c r="I16" s="44"/>
    </row>
    <row r="17" spans="1:10" x14ac:dyDescent="0.25">
      <c r="A17" s="13" t="s">
        <v>35</v>
      </c>
      <c r="I17" s="44"/>
    </row>
    <row r="18" spans="1:10" x14ac:dyDescent="0.25">
      <c r="I18" s="44"/>
    </row>
    <row r="20" spans="1:10" ht="30" x14ac:dyDescent="0.25">
      <c r="A20" s="15" t="s">
        <v>44</v>
      </c>
      <c r="B20" s="16" t="s">
        <v>42</v>
      </c>
      <c r="C20" s="16" t="s">
        <v>43</v>
      </c>
      <c r="D20" s="16" t="s">
        <v>24</v>
      </c>
      <c r="E20" s="14"/>
      <c r="F20" s="56" t="s">
        <v>71</v>
      </c>
      <c r="G20" s="57"/>
      <c r="H20" s="57"/>
      <c r="I20" s="57"/>
    </row>
    <row r="21" spans="1:10" x14ac:dyDescent="0.25">
      <c r="A21" s="3" t="s">
        <v>37</v>
      </c>
      <c r="B21" s="12">
        <f>B13*0.01</f>
        <v>0</v>
      </c>
      <c r="C21" s="17" t="e">
        <f>E13</f>
        <v>#DIV/0!</v>
      </c>
      <c r="D21" s="17" t="e">
        <f>B21*C21</f>
        <v>#DIV/0!</v>
      </c>
      <c r="F21" s="57"/>
      <c r="G21" s="57"/>
      <c r="H21" s="57"/>
      <c r="I21" s="57"/>
    </row>
    <row r="22" spans="1:10" x14ac:dyDescent="0.25">
      <c r="A22" s="3" t="s">
        <v>38</v>
      </c>
      <c r="B22" s="12">
        <f>B13*0.02</f>
        <v>0</v>
      </c>
      <c r="C22" s="17" t="e">
        <f>E13</f>
        <v>#DIV/0!</v>
      </c>
      <c r="D22" s="17" t="e">
        <f t="shared" ref="D22:D25" si="1">B22*C22</f>
        <v>#DIV/0!</v>
      </c>
    </row>
    <row r="23" spans="1:10" x14ac:dyDescent="0.25">
      <c r="A23" s="3" t="s">
        <v>39</v>
      </c>
      <c r="B23" s="12">
        <f>B13*0.03</f>
        <v>0</v>
      </c>
      <c r="C23" s="17" t="e">
        <f>E13</f>
        <v>#DIV/0!</v>
      </c>
      <c r="D23" s="17" t="e">
        <f t="shared" si="1"/>
        <v>#DIV/0!</v>
      </c>
    </row>
    <row r="24" spans="1:10" x14ac:dyDescent="0.25">
      <c r="A24" s="3" t="s">
        <v>40</v>
      </c>
      <c r="B24" s="12">
        <f>B13*0.04</f>
        <v>0</v>
      </c>
      <c r="C24" s="17" t="e">
        <f>E13</f>
        <v>#DIV/0!</v>
      </c>
      <c r="D24" s="17" t="e">
        <f t="shared" si="1"/>
        <v>#DIV/0!</v>
      </c>
      <c r="G24" s="58" t="e">
        <f>(D21+D29)</f>
        <v>#DIV/0!</v>
      </c>
      <c r="H24" s="58"/>
      <c r="I24" s="58"/>
    </row>
    <row r="25" spans="1:10" x14ac:dyDescent="0.25">
      <c r="A25" s="3" t="s">
        <v>41</v>
      </c>
      <c r="B25" s="12">
        <f>B13*0.05</f>
        <v>0</v>
      </c>
      <c r="C25" s="17" t="e">
        <f>E13</f>
        <v>#DIV/0!</v>
      </c>
      <c r="D25" s="17" t="e">
        <f t="shared" si="1"/>
        <v>#DIV/0!</v>
      </c>
      <c r="G25" s="58"/>
      <c r="H25" s="58"/>
      <c r="I25" s="58"/>
      <c r="J25" t="s">
        <v>45</v>
      </c>
    </row>
    <row r="26" spans="1:10" x14ac:dyDescent="0.25">
      <c r="G26" s="58" t="e">
        <f>(D25+D33)</f>
        <v>#DIV/0!</v>
      </c>
      <c r="H26" s="58"/>
      <c r="I26" s="58"/>
    </row>
    <row r="27" spans="1:10" x14ac:dyDescent="0.25">
      <c r="G27" s="58"/>
      <c r="H27" s="58"/>
      <c r="I27" s="58"/>
      <c r="J27" t="s">
        <v>46</v>
      </c>
    </row>
    <row r="28" spans="1:10" ht="30" x14ac:dyDescent="0.25">
      <c r="A28" s="15" t="s">
        <v>36</v>
      </c>
      <c r="B28" s="16" t="s">
        <v>42</v>
      </c>
      <c r="C28" s="16" t="s">
        <v>43</v>
      </c>
      <c r="D28" s="16" t="s">
        <v>24</v>
      </c>
      <c r="E28" s="14"/>
      <c r="F28" s="14"/>
    </row>
    <row r="29" spans="1:10" x14ac:dyDescent="0.25">
      <c r="A29" s="3" t="s">
        <v>37</v>
      </c>
      <c r="B29" s="12">
        <f>(B6+B9+B10+B11)*0.01</f>
        <v>0</v>
      </c>
      <c r="C29" s="17" t="e">
        <f>K6</f>
        <v>#DIV/0!</v>
      </c>
      <c r="D29" s="17" t="e">
        <f>B29*C29</f>
        <v>#DIV/0!</v>
      </c>
    </row>
    <row r="30" spans="1:10" x14ac:dyDescent="0.25">
      <c r="A30" s="3" t="s">
        <v>38</v>
      </c>
      <c r="B30" s="12">
        <f>(B6+B9+B10+B11)*0.02</f>
        <v>0</v>
      </c>
      <c r="C30" s="17" t="e">
        <f>K6</f>
        <v>#DIV/0!</v>
      </c>
      <c r="D30" s="17" t="e">
        <f t="shared" ref="D30" si="2">B30*C30</f>
        <v>#DIV/0!</v>
      </c>
    </row>
    <row r="31" spans="1:10" x14ac:dyDescent="0.25">
      <c r="A31" s="3" t="s">
        <v>39</v>
      </c>
      <c r="B31" s="12">
        <f>(B6+B9+B10+B11)*0.03</f>
        <v>0</v>
      </c>
      <c r="C31" s="17" t="e">
        <f>K6</f>
        <v>#DIV/0!</v>
      </c>
      <c r="D31" s="17" t="e">
        <f>B31*C31</f>
        <v>#DIV/0!</v>
      </c>
    </row>
    <row r="32" spans="1:10" x14ac:dyDescent="0.25">
      <c r="A32" s="3" t="s">
        <v>40</v>
      </c>
      <c r="B32" s="12">
        <f>(B6+B9+B10+B11)*0.04</f>
        <v>0</v>
      </c>
      <c r="C32" s="17" t="e">
        <f>K6</f>
        <v>#DIV/0!</v>
      </c>
      <c r="D32" s="17" t="e">
        <f>B32*C32</f>
        <v>#DIV/0!</v>
      </c>
    </row>
    <row r="33" spans="1:4" x14ac:dyDescent="0.25">
      <c r="A33" s="3" t="s">
        <v>41</v>
      </c>
      <c r="B33" s="12">
        <f>(B6+B9+B10+B11)*0.05</f>
        <v>0</v>
      </c>
      <c r="C33" s="17" t="e">
        <f>K6</f>
        <v>#DIV/0!</v>
      </c>
      <c r="D33" s="17" t="e">
        <f>B33*C33</f>
        <v>#DIV/0!</v>
      </c>
    </row>
  </sheetData>
  <mergeCells count="8">
    <mergeCell ref="G5:J5"/>
    <mergeCell ref="G6:J7"/>
    <mergeCell ref="G8:J9"/>
    <mergeCell ref="K6:K7"/>
    <mergeCell ref="K8:K9"/>
    <mergeCell ref="F20:I21"/>
    <mergeCell ref="G24:I25"/>
    <mergeCell ref="G26:I27"/>
  </mergeCells>
  <hyperlinks>
    <hyperlink ref="B15" r:id="rId1" xr:uid="{7D4EFD12-4500-403E-88E6-BD1DACBB6A13}"/>
  </hyperlinks>
  <pageMargins left="0.7" right="0.7" top="0.75" bottom="0.75" header="0.3" footer="0.3"/>
  <pageSetup orientation="portrait" horizontalDpi="360" verticalDpi="36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5580-75D3-4D27-8BE1-9B02234FF6CE}">
  <dimension ref="A1:E16"/>
  <sheetViews>
    <sheetView workbookViewId="0">
      <selection activeCell="C4" sqref="C4"/>
    </sheetView>
  </sheetViews>
  <sheetFormatPr defaultRowHeight="15" x14ac:dyDescent="0.25"/>
  <cols>
    <col min="2" max="2" width="17.85546875" customWidth="1"/>
    <col min="3" max="3" width="10.140625" customWidth="1"/>
    <col min="4" max="4" width="12.7109375" customWidth="1"/>
    <col min="5" max="5" width="12.5703125" bestFit="1" customWidth="1"/>
  </cols>
  <sheetData>
    <row r="1" spans="1:5" ht="21" x14ac:dyDescent="0.35">
      <c r="A1" s="22" t="s">
        <v>2</v>
      </c>
    </row>
    <row r="3" spans="1:5" x14ac:dyDescent="0.25">
      <c r="C3" s="47" t="s">
        <v>88</v>
      </c>
      <c r="D3" s="47" t="s">
        <v>89</v>
      </c>
      <c r="E3" s="47" t="s">
        <v>90</v>
      </c>
    </row>
    <row r="4" spans="1:5" x14ac:dyDescent="0.25">
      <c r="B4" s="13" t="s">
        <v>86</v>
      </c>
      <c r="C4" s="21" t="e">
        <f>'Staff Reductions Increase Costs'!K8</f>
        <v>#DIV/0!</v>
      </c>
      <c r="D4" s="21" t="e">
        <f>C4*30</f>
        <v>#DIV/0!</v>
      </c>
      <c r="E4" s="21" t="e">
        <f>C4*365</f>
        <v>#DIV/0!</v>
      </c>
    </row>
    <row r="5" spans="1:5" x14ac:dyDescent="0.25">
      <c r="B5" s="13" t="s">
        <v>87</v>
      </c>
      <c r="C5" s="21" t="e">
        <f>'Staff Reductions Increase Costs'!K6</f>
        <v>#DIV/0!</v>
      </c>
      <c r="D5" s="21" t="e">
        <f>C5*30</f>
        <v>#DIV/0!</v>
      </c>
      <c r="E5" s="21" t="e">
        <f>C5*365</f>
        <v>#DIV/0!</v>
      </c>
    </row>
    <row r="9" spans="1:5" x14ac:dyDescent="0.25">
      <c r="C9" s="46"/>
    </row>
    <row r="16" spans="1:5" x14ac:dyDescent="0.25">
      <c r="E16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AA07-DE82-4488-A615-F79F2A56A783}">
  <dimension ref="A1:D9"/>
  <sheetViews>
    <sheetView topLeftCell="B1" zoomScaleNormal="100" workbookViewId="0">
      <selection activeCell="F14" sqref="F14"/>
    </sheetView>
  </sheetViews>
  <sheetFormatPr defaultRowHeight="15" x14ac:dyDescent="0.25"/>
  <cols>
    <col min="3" max="3" width="12.28515625" customWidth="1"/>
    <col min="4" max="4" width="20.140625" customWidth="1"/>
  </cols>
  <sheetData>
    <row r="1" spans="1:4" ht="21" x14ac:dyDescent="0.35">
      <c r="A1" s="22" t="s">
        <v>3</v>
      </c>
    </row>
    <row r="3" spans="1:4" ht="18.75" x14ac:dyDescent="0.3">
      <c r="B3" s="60" t="s">
        <v>51</v>
      </c>
      <c r="C3" s="60"/>
      <c r="D3" s="9" t="s">
        <v>50</v>
      </c>
    </row>
    <row r="5" spans="1:4" x14ac:dyDescent="0.25">
      <c r="B5" s="59" t="s">
        <v>52</v>
      </c>
      <c r="C5" s="59"/>
      <c r="D5" s="3" t="s">
        <v>57</v>
      </c>
    </row>
    <row r="6" spans="1:4" x14ac:dyDescent="0.25">
      <c r="C6" t="s">
        <v>53</v>
      </c>
      <c r="D6" s="4"/>
    </row>
    <row r="7" spans="1:4" x14ac:dyDescent="0.25">
      <c r="C7" t="s">
        <v>54</v>
      </c>
      <c r="D7" s="4"/>
    </row>
    <row r="8" spans="1:4" x14ac:dyDescent="0.25">
      <c r="C8" t="s">
        <v>55</v>
      </c>
      <c r="D8" s="4"/>
    </row>
    <row r="9" spans="1:4" x14ac:dyDescent="0.25">
      <c r="C9" t="s">
        <v>56</v>
      </c>
      <c r="D9" s="4"/>
    </row>
  </sheetData>
  <mergeCells count="2">
    <mergeCell ref="B3:C3"/>
    <mergeCell ref="B5:C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E40998-F8D8-410B-A8C1-604A108CF511}">
          <x14:formula1>
            <xm:f>Sheet5!$B$1:$B$4</xm:f>
          </x14:formula1>
          <xm:sqref>D3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ACC9-E56E-46CB-AB93-B054AE9C4591}">
  <dimension ref="A1:B4"/>
  <sheetViews>
    <sheetView workbookViewId="0">
      <selection activeCell="B5" sqref="B5"/>
    </sheetView>
  </sheetViews>
  <sheetFormatPr defaultRowHeight="15" x14ac:dyDescent="0.25"/>
  <sheetData>
    <row r="1" spans="1:2" x14ac:dyDescent="0.25">
      <c r="A1" t="s">
        <v>15</v>
      </c>
      <c r="B1" t="s">
        <v>47</v>
      </c>
    </row>
    <row r="2" spans="1:2" x14ac:dyDescent="0.25">
      <c r="A2" t="s">
        <v>16</v>
      </c>
      <c r="B2" t="s">
        <v>48</v>
      </c>
    </row>
    <row r="3" spans="1:2" x14ac:dyDescent="0.25">
      <c r="B3" t="s">
        <v>49</v>
      </c>
    </row>
    <row r="4" spans="1:2" x14ac:dyDescent="0.25">
      <c r="B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Child Welfare Reimbursed</vt:lpstr>
      <vt:lpstr>Staff Reductions Increase Costs</vt:lpstr>
      <vt:lpstr>Prevention Services Reimbursed</vt:lpstr>
      <vt:lpstr>Impact on Outcomes for Children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Czarniak</dc:creator>
  <cp:lastModifiedBy>James Czarniak</cp:lastModifiedBy>
  <dcterms:created xsi:type="dcterms:W3CDTF">2020-06-02T21:07:33Z</dcterms:created>
  <dcterms:modified xsi:type="dcterms:W3CDTF">2020-06-24T18:45:26Z</dcterms:modified>
</cp:coreProperties>
</file>